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b51\Dropbox\ArcticProject\ESS BHP paper\Working versions\"/>
    </mc:Choice>
  </mc:AlternateContent>
  <bookViews>
    <workbookView xWindow="0" yWindow="0" windowWidth="21600" windowHeight="9135"/>
  </bookViews>
  <sheets>
    <sheet name="Table S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2" i="1" l="1"/>
  <c r="P42" i="1" s="1"/>
  <c r="O41" i="1"/>
  <c r="P41" i="1" s="1"/>
  <c r="O40" i="1"/>
  <c r="P40" i="1" s="1"/>
  <c r="O39" i="1"/>
  <c r="P39" i="1" s="1"/>
  <c r="O38" i="1"/>
  <c r="P38" i="1" s="1"/>
  <c r="O37" i="1"/>
  <c r="P37" i="1" s="1"/>
  <c r="O36" i="1"/>
  <c r="P36" i="1" s="1"/>
  <c r="O35" i="1"/>
  <c r="P35" i="1" s="1"/>
  <c r="O33" i="1"/>
  <c r="P33" i="1" s="1"/>
  <c r="O32" i="1"/>
  <c r="P32" i="1" s="1"/>
  <c r="O31" i="1"/>
  <c r="P31" i="1" s="1"/>
  <c r="O29" i="1"/>
  <c r="P29" i="1" s="1"/>
  <c r="O28" i="1"/>
  <c r="P28" i="1" s="1"/>
  <c r="O27" i="1"/>
  <c r="P27" i="1" s="1"/>
  <c r="O26" i="1"/>
  <c r="P26" i="1" s="1"/>
  <c r="O25" i="1"/>
  <c r="P25" i="1" s="1"/>
  <c r="O24" i="1"/>
  <c r="P24" i="1" s="1"/>
  <c r="O23" i="1"/>
  <c r="P23" i="1" s="1"/>
  <c r="O22" i="1"/>
  <c r="P22" i="1" s="1"/>
  <c r="O21" i="1"/>
  <c r="P21" i="1" s="1"/>
  <c r="O20" i="1"/>
  <c r="P20" i="1" s="1"/>
  <c r="O19" i="1"/>
  <c r="P19" i="1" s="1"/>
  <c r="O18" i="1"/>
  <c r="P18" i="1" s="1"/>
  <c r="O17" i="1"/>
  <c r="P17" i="1" s="1"/>
  <c r="O16" i="1"/>
  <c r="P16" i="1" s="1"/>
  <c r="O15" i="1"/>
  <c r="P15" i="1" s="1"/>
  <c r="O14" i="1"/>
  <c r="P14" i="1" s="1"/>
  <c r="O13" i="1"/>
  <c r="P13" i="1" s="1"/>
  <c r="O12" i="1"/>
  <c r="P12" i="1" s="1"/>
  <c r="O11" i="1"/>
  <c r="P11" i="1" s="1"/>
  <c r="O10" i="1"/>
  <c r="P10" i="1" s="1"/>
  <c r="O9" i="1"/>
  <c r="P9" i="1" s="1"/>
  <c r="O8" i="1"/>
  <c r="P8" i="1" s="1"/>
  <c r="O7" i="1"/>
  <c r="P7" i="1" s="1"/>
  <c r="O6" i="1"/>
  <c r="P6" i="1" s="1"/>
</calcChain>
</file>

<file path=xl/sharedStrings.xml><?xml version="1.0" encoding="utf-8"?>
<sst xmlns="http://schemas.openxmlformats.org/spreadsheetml/2006/main" count="267" uniqueCount="84">
  <si>
    <t>Table S2. Sample details, bulk parameters and BHP concentrations (ug/gTOC) in Ice complex/Permafrost samples</t>
  </si>
  <si>
    <t>Sample</t>
  </si>
  <si>
    <t>Details/Location</t>
  </si>
  <si>
    <t>Depth (m)</t>
  </si>
  <si>
    <t>Lattidude</t>
  </si>
  <si>
    <t>Longitude</t>
  </si>
  <si>
    <t>OC (%)</t>
  </si>
  <si>
    <r>
      <rPr>
        <sz val="14"/>
        <color rgb="FF000000"/>
        <rFont val="Symbol"/>
        <family val="1"/>
        <charset val="2"/>
      </rPr>
      <t>d</t>
    </r>
    <r>
      <rPr>
        <vertAlign val="superscript"/>
        <sz val="14"/>
        <color rgb="FF000000"/>
        <rFont val="Century Schoolbook"/>
        <family val="1"/>
      </rPr>
      <t>13</t>
    </r>
    <r>
      <rPr>
        <sz val="14"/>
        <color rgb="FF000000"/>
        <rFont val="Century Schoolbook"/>
        <family val="1"/>
      </rPr>
      <t>C ‰</t>
    </r>
  </si>
  <si>
    <t>1f</t>
  </si>
  <si>
    <t>1a</t>
  </si>
  <si>
    <t>2a</t>
  </si>
  <si>
    <t>1b</t>
  </si>
  <si>
    <t>2b</t>
  </si>
  <si>
    <t>1b’</t>
  </si>
  <si>
    <t>2b’</t>
  </si>
  <si>
    <t xml:space="preserve">Total NM-soil </t>
  </si>
  <si>
    <r>
      <rPr>
        <i/>
        <sz val="14"/>
        <color theme="1"/>
        <rFont val="Century Schoolbook"/>
        <family val="1"/>
      </rPr>
      <t>R'</t>
    </r>
    <r>
      <rPr>
        <vertAlign val="subscript"/>
        <sz val="14"/>
        <color theme="1"/>
        <rFont val="Century Schoolbook"/>
        <family val="1"/>
      </rPr>
      <t>soil</t>
    </r>
  </si>
  <si>
    <t>Lena River Region</t>
  </si>
  <si>
    <t>CB</t>
  </si>
  <si>
    <t>Cape Bykovsky</t>
  </si>
  <si>
    <t>71°47' N</t>
  </si>
  <si>
    <t>129°25'E</t>
  </si>
  <si>
    <t>BDL</t>
  </si>
  <si>
    <t>KUR 9</t>
  </si>
  <si>
    <r>
      <t>Kurungnakh Island</t>
    </r>
    <r>
      <rPr>
        <vertAlign val="superscript"/>
        <sz val="14"/>
        <color rgb="FF000000"/>
        <rFont val="Century Schoolbook"/>
        <family val="1"/>
      </rPr>
      <t>a</t>
    </r>
  </si>
  <si>
    <t>72°20' N</t>
  </si>
  <si>
    <t>126°17'E</t>
  </si>
  <si>
    <t>N/A</t>
  </si>
  <si>
    <t>KUR 10</t>
  </si>
  <si>
    <t>Kurungnakh Island</t>
  </si>
  <si>
    <t>KUR 12</t>
  </si>
  <si>
    <t>KUR 14</t>
  </si>
  <si>
    <t>KUR 15</t>
  </si>
  <si>
    <t>KUR 17</t>
  </si>
  <si>
    <t>KUR 18</t>
  </si>
  <si>
    <t>KUR 19</t>
  </si>
  <si>
    <t>KUR 20</t>
  </si>
  <si>
    <t>KUR 21</t>
  </si>
  <si>
    <t>KUR 22</t>
  </si>
  <si>
    <t>KUR 23</t>
  </si>
  <si>
    <t>KUR 24</t>
  </si>
  <si>
    <t>KUR 25</t>
  </si>
  <si>
    <t>KUR 26</t>
  </si>
  <si>
    <t>KUR 35</t>
  </si>
  <si>
    <t>KUR 27</t>
  </si>
  <si>
    <t>KUR 28</t>
  </si>
  <si>
    <t>KUR 29</t>
  </si>
  <si>
    <t>KUR 30</t>
  </si>
  <si>
    <t>KUR 31</t>
  </si>
  <si>
    <t>KUR 36</t>
  </si>
  <si>
    <t>KUR 33</t>
  </si>
  <si>
    <t>Indigirka Region</t>
  </si>
  <si>
    <r>
      <t>KYEX3</t>
    </r>
    <r>
      <rPr>
        <vertAlign val="superscript"/>
        <sz val="14"/>
        <color rgb="FF000000"/>
        <rFont val="Century Schoolbook"/>
        <family val="1"/>
      </rPr>
      <t>b</t>
    </r>
  </si>
  <si>
    <t>Indigirka</t>
  </si>
  <si>
    <t>Shallow</t>
  </si>
  <si>
    <t>70.83 N</t>
  </si>
  <si>
    <t>147.49 E</t>
  </si>
  <si>
    <t>Middle</t>
  </si>
  <si>
    <t xml:space="preserve">Deep </t>
  </si>
  <si>
    <t>Kolyma River Region</t>
  </si>
  <si>
    <t>CR IC 5.4</t>
  </si>
  <si>
    <r>
      <t>Chukochya River</t>
    </r>
    <r>
      <rPr>
        <vertAlign val="superscript"/>
        <sz val="14"/>
        <color rgb="FF000000"/>
        <rFont val="Century Schoolbook"/>
        <family val="1"/>
      </rPr>
      <t>c</t>
    </r>
  </si>
  <si>
    <t xml:space="preserve">5.35-5.45 </t>
  </si>
  <si>
    <t>69°29'27'' N</t>
  </si>
  <si>
    <t>156°59'42''E</t>
  </si>
  <si>
    <t>CR IC 7.6</t>
  </si>
  <si>
    <t xml:space="preserve">7.5-7.6 </t>
  </si>
  <si>
    <t>CR IC 9.3</t>
  </si>
  <si>
    <t xml:space="preserve">9.2-9.4 </t>
  </si>
  <si>
    <t>OR IC 5.8</t>
  </si>
  <si>
    <r>
      <t>Omolon River</t>
    </r>
    <r>
      <rPr>
        <vertAlign val="superscript"/>
        <sz val="14"/>
        <color rgb="FF000000"/>
        <rFont val="Century Schoolbook"/>
        <family val="1"/>
      </rPr>
      <t>d</t>
    </r>
  </si>
  <si>
    <t xml:space="preserve">5.70-5.80 </t>
  </si>
  <si>
    <t>68°43' N</t>
  </si>
  <si>
    <t>158°54'E</t>
  </si>
  <si>
    <t>OR IC 25.5</t>
  </si>
  <si>
    <t xml:space="preserve">25.45-25.50 </t>
  </si>
  <si>
    <r>
      <t>CHYED-2</t>
    </r>
    <r>
      <rPr>
        <vertAlign val="superscript"/>
        <sz val="14"/>
        <color rgb="FF000000"/>
        <rFont val="Century Schoolbook"/>
        <family val="1"/>
      </rPr>
      <t>b</t>
    </r>
  </si>
  <si>
    <t>Cherskii</t>
  </si>
  <si>
    <t>69.46 N</t>
  </si>
  <si>
    <t>161.79 E</t>
  </si>
  <si>
    <r>
      <rPr>
        <vertAlign val="superscript"/>
        <sz val="14"/>
        <color theme="1"/>
        <rFont val="Century Schoolbook"/>
        <family val="1"/>
      </rPr>
      <t>a</t>
    </r>
    <r>
      <rPr>
        <sz val="14"/>
        <color theme="1"/>
        <rFont val="Century Schoolbook"/>
        <family val="1"/>
      </rPr>
      <t xml:space="preserve"> Further details of Kurungnakh Island core can be found in Bischoff et al. (2013). Global Biogeochemical Cycles 27, 305-317.</t>
    </r>
  </si>
  <si>
    <r>
      <rPr>
        <vertAlign val="superscript"/>
        <sz val="14"/>
        <color theme="1"/>
        <rFont val="Century Schoolbook"/>
        <family val="1"/>
      </rPr>
      <t>b</t>
    </r>
    <r>
      <rPr>
        <sz val="14"/>
        <color theme="1"/>
        <rFont val="Century Schoolbook"/>
        <family val="1"/>
      </rPr>
      <t xml:space="preserve"> Further details of KYEX3 and CHYED 2 samples can be found in Tesi et al. (2014). Geochimica et Cosmochimica Acta 133, 235–256.</t>
    </r>
  </si>
  <si>
    <r>
      <rPr>
        <vertAlign val="superscript"/>
        <sz val="14"/>
        <color rgb="FF000000"/>
        <rFont val="Century Schoolbook"/>
        <family val="1"/>
      </rPr>
      <t>c</t>
    </r>
    <r>
      <rPr>
        <sz val="14"/>
        <color rgb="FF000000"/>
        <rFont val="Century Schoolbook"/>
        <family val="1"/>
      </rPr>
      <t xml:space="preserve"> Chukochya River flows into Kolyma Gulf</t>
    </r>
  </si>
  <si>
    <r>
      <rPr>
        <vertAlign val="superscript"/>
        <sz val="14"/>
        <color theme="1"/>
        <rFont val="Century Schoolbook"/>
        <family val="1"/>
      </rPr>
      <t>d</t>
    </r>
    <r>
      <rPr>
        <sz val="14"/>
        <color theme="1"/>
        <rFont val="Century Schoolbook"/>
        <family val="1"/>
      </rPr>
      <t xml:space="preserve"> Omolon River - tributary of Kolyma River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</si>
</sst>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4"/>
      <color theme="1"/>
      <name val="Century Schoolbook"/>
      <family val="1"/>
    </font>
    <font>
      <sz val="14"/>
      <color rgb="FF000000"/>
      <name val="Century Schoolbook"/>
      <family val="1"/>
    </font>
    <font>
      <sz val="14"/>
      <color rgb="FF000000"/>
      <name val="Symbol"/>
      <family val="1"/>
      <charset val="2"/>
    </font>
    <font>
      <vertAlign val="superscript"/>
      <sz val="14"/>
      <color rgb="FF000000"/>
      <name val="Century Schoolbook"/>
      <family val="1"/>
    </font>
    <font>
      <b/>
      <sz val="14"/>
      <color rgb="FF000000"/>
      <name val="Century Schoolbook"/>
      <family val="1"/>
    </font>
    <font>
      <i/>
      <sz val="14"/>
      <color theme="1"/>
      <name val="Century Schoolbook"/>
      <family val="1"/>
    </font>
    <font>
      <vertAlign val="subscript"/>
      <sz val="14"/>
      <color theme="1"/>
      <name val="Century Schoolbook"/>
      <family val="1"/>
    </font>
    <font>
      <sz val="14"/>
      <color rgb="FFFF0000"/>
      <name val="Century Schoolbook"/>
      <family val="1"/>
    </font>
    <font>
      <i/>
      <sz val="14"/>
      <color rgb="FFFF0000"/>
      <name val="Century Schoolbook"/>
      <family val="1"/>
    </font>
    <font>
      <b/>
      <u/>
      <sz val="14"/>
      <color rgb="FFFF0000"/>
      <name val="Century Schoolbook"/>
      <family val="1"/>
    </font>
    <font>
      <b/>
      <i/>
      <sz val="14"/>
      <color rgb="FF000000"/>
      <name val="Century Schoolbook"/>
      <family val="1"/>
    </font>
    <font>
      <sz val="10"/>
      <name val="Arial"/>
      <family val="2"/>
    </font>
    <font>
      <vertAlign val="superscript"/>
      <sz val="14"/>
      <color theme="1"/>
      <name val="Century Schoolbook"/>
      <family val="1"/>
    </font>
    <font>
      <sz val="14"/>
      <name val="Century Schoolbook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8" fillId="0" borderId="0" xfId="0" applyFont="1" applyBorder="1"/>
    <xf numFmtId="0" fontId="1" fillId="0" borderId="5" xfId="0" applyFont="1" applyBorder="1"/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0" fillId="0" borderId="0" xfId="0" applyFont="1" applyBorder="1"/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1" fillId="0" borderId="0" xfId="0" applyFont="1" applyFill="1" applyBorder="1"/>
    <xf numFmtId="1" fontId="2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vertical="center" wrapText="1"/>
    </xf>
    <xf numFmtId="2" fontId="1" fillId="0" borderId="0" xfId="1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1" fillId="0" borderId="1" xfId="1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/>
    </xf>
    <xf numFmtId="2" fontId="1" fillId="0" borderId="8" xfId="0" applyNumberFormat="1" applyFont="1" applyFill="1" applyBorder="1" applyAlignment="1">
      <alignment horizontal="center"/>
    </xf>
    <xf numFmtId="0" fontId="1" fillId="0" borderId="1" xfId="0" applyFont="1" applyFill="1" applyBorder="1"/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  <xf numFmtId="0" fontId="8" fillId="0" borderId="0" xfId="0" applyFont="1"/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D49"/>
  <sheetViews>
    <sheetView tabSelected="1" zoomScale="60" zoomScaleNormal="60" workbookViewId="0">
      <selection activeCell="T15" sqref="T15"/>
    </sheetView>
  </sheetViews>
  <sheetFormatPr defaultRowHeight="18" x14ac:dyDescent="0.25"/>
  <cols>
    <col min="1" max="1" width="32.5703125" style="1" customWidth="1"/>
    <col min="2" max="2" width="27.5703125" style="1" customWidth="1"/>
    <col min="3" max="3" width="19.140625" style="1" customWidth="1"/>
    <col min="4" max="4" width="18.140625" style="2" customWidth="1"/>
    <col min="5" max="5" width="19.42578125" style="2" customWidth="1"/>
    <col min="6" max="6" width="10.42578125" style="1" customWidth="1"/>
    <col min="7" max="7" width="16.140625" style="1" customWidth="1"/>
    <col min="8" max="8" width="11.85546875" style="1" bestFit="1" customWidth="1"/>
    <col min="9" max="14" width="9.42578125" style="1" bestFit="1" customWidth="1"/>
    <col min="15" max="15" width="16.140625" style="2" customWidth="1"/>
    <col min="16" max="16" width="9.42578125" style="2" bestFit="1" customWidth="1"/>
    <col min="17" max="20" width="9.140625" style="1"/>
    <col min="21" max="108" width="9.140625" style="3"/>
    <col min="109" max="16384" width="9.140625" style="1"/>
  </cols>
  <sheetData>
    <row r="1" spans="1:108" x14ac:dyDescent="0.25">
      <c r="A1" s="1" t="s">
        <v>0</v>
      </c>
    </row>
    <row r="2" spans="1:108" s="5" customFormat="1" ht="18.75" thickBot="1" x14ac:dyDescent="0.3">
      <c r="A2" s="3"/>
      <c r="B2" s="3"/>
      <c r="C2" s="3"/>
      <c r="D2" s="4"/>
      <c r="E2" s="4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</row>
    <row r="3" spans="1:108" s="3" customFormat="1" ht="45" customHeight="1" x14ac:dyDescent="0.35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13</v>
      </c>
      <c r="N3" s="8" t="s">
        <v>14</v>
      </c>
      <c r="O3" s="9" t="s">
        <v>15</v>
      </c>
      <c r="P3" s="10" t="s">
        <v>16</v>
      </c>
      <c r="S3" s="11"/>
    </row>
    <row r="4" spans="1:108" s="5" customFormat="1" ht="19.5" thickBot="1" x14ac:dyDescent="0.35">
      <c r="A4" s="12"/>
      <c r="B4" s="13"/>
      <c r="C4" s="13"/>
      <c r="D4" s="13"/>
      <c r="E4" s="13"/>
      <c r="F4" s="13"/>
      <c r="G4" s="13"/>
      <c r="H4" s="14"/>
      <c r="I4" s="14"/>
      <c r="J4" s="14"/>
      <c r="K4" s="15"/>
      <c r="L4" s="15"/>
      <c r="M4" s="15"/>
      <c r="N4" s="15"/>
      <c r="O4" s="4"/>
      <c r="P4" s="16"/>
      <c r="Q4" s="17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</row>
    <row r="5" spans="1:108" ht="23.25" customHeight="1" x14ac:dyDescent="0.25">
      <c r="A5" s="45" t="s">
        <v>17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7"/>
    </row>
    <row r="6" spans="1:108" s="28" customFormat="1" x14ac:dyDescent="0.25">
      <c r="A6" s="18" t="s">
        <v>18</v>
      </c>
      <c r="B6" s="19" t="s">
        <v>19</v>
      </c>
      <c r="C6" s="20">
        <v>1.9</v>
      </c>
      <c r="D6" s="19" t="s">
        <v>20</v>
      </c>
      <c r="E6" s="19" t="s">
        <v>21</v>
      </c>
      <c r="F6" s="21">
        <v>3.81</v>
      </c>
      <c r="G6" s="22">
        <v>-25.99</v>
      </c>
      <c r="H6" s="19">
        <v>94</v>
      </c>
      <c r="I6" s="19">
        <v>120</v>
      </c>
      <c r="J6" s="23" t="s">
        <v>22</v>
      </c>
      <c r="K6" s="19">
        <v>66</v>
      </c>
      <c r="L6" s="24" t="s">
        <v>22</v>
      </c>
      <c r="M6" s="19">
        <v>17</v>
      </c>
      <c r="N6" s="24" t="s">
        <v>22</v>
      </c>
      <c r="O6" s="25">
        <f>I6+K6+M6</f>
        <v>203</v>
      </c>
      <c r="P6" s="26">
        <f t="shared" ref="P6:P29" si="0">O6/(O6+H6)</f>
        <v>0.6835016835016835</v>
      </c>
      <c r="Q6" s="27"/>
      <c r="R6" s="27"/>
      <c r="S6" s="27"/>
      <c r="T6" s="27"/>
    </row>
    <row r="7" spans="1:108" s="28" customFormat="1" ht="25.5" customHeight="1" x14ac:dyDescent="0.25">
      <c r="A7" s="18" t="s">
        <v>23</v>
      </c>
      <c r="B7" s="19" t="s">
        <v>24</v>
      </c>
      <c r="C7" s="20">
        <v>0.34</v>
      </c>
      <c r="D7" s="19" t="s">
        <v>25</v>
      </c>
      <c r="E7" s="19" t="s">
        <v>26</v>
      </c>
      <c r="F7" s="51">
        <v>3.1</v>
      </c>
      <c r="G7" s="19" t="s">
        <v>27</v>
      </c>
      <c r="H7" s="29">
        <v>511.45523629024677</v>
      </c>
      <c r="I7" s="29">
        <v>256.23435434335835</v>
      </c>
      <c r="J7" s="23" t="s">
        <v>22</v>
      </c>
      <c r="K7" s="29">
        <v>106.22200865964749</v>
      </c>
      <c r="L7" s="29">
        <v>24.173192862649593</v>
      </c>
      <c r="M7" s="29">
        <v>12.055343546314631</v>
      </c>
      <c r="N7" s="29">
        <v>9.7571034824926048</v>
      </c>
      <c r="O7" s="25">
        <f>I7+K7+M7</f>
        <v>374.51170654932048</v>
      </c>
      <c r="P7" s="26">
        <f t="shared" si="0"/>
        <v>0.42271521480134705</v>
      </c>
      <c r="Q7" s="27"/>
      <c r="R7" s="27"/>
      <c r="S7" s="27"/>
      <c r="T7" s="27"/>
    </row>
    <row r="8" spans="1:108" s="28" customFormat="1" x14ac:dyDescent="0.25">
      <c r="A8" s="18" t="s">
        <v>28</v>
      </c>
      <c r="B8" s="19" t="s">
        <v>29</v>
      </c>
      <c r="C8" s="20">
        <v>0.44</v>
      </c>
      <c r="D8" s="19" t="s">
        <v>25</v>
      </c>
      <c r="E8" s="19" t="s">
        <v>26</v>
      </c>
      <c r="F8" s="51">
        <v>16.600000000000001</v>
      </c>
      <c r="G8" s="19" t="s">
        <v>27</v>
      </c>
      <c r="H8" s="29">
        <v>209.38875922805224</v>
      </c>
      <c r="I8" s="29">
        <v>98.023056110393355</v>
      </c>
      <c r="J8" s="23" t="s">
        <v>22</v>
      </c>
      <c r="K8" s="29">
        <v>69.974018506985175</v>
      </c>
      <c r="L8" s="29">
        <v>21.279717341498735</v>
      </c>
      <c r="M8" s="24" t="s">
        <v>22</v>
      </c>
      <c r="N8" s="24">
        <v>7.41492434250884</v>
      </c>
      <c r="O8" s="25">
        <f>I8+K8</f>
        <v>167.99707461737853</v>
      </c>
      <c r="P8" s="26">
        <f t="shared" si="0"/>
        <v>0.44515999158088848</v>
      </c>
      <c r="Q8" s="27"/>
      <c r="R8" s="27"/>
      <c r="S8" s="27"/>
      <c r="T8" s="27"/>
    </row>
    <row r="9" spans="1:108" s="28" customFormat="1" x14ac:dyDescent="0.25">
      <c r="A9" s="18" t="s">
        <v>30</v>
      </c>
      <c r="B9" s="19" t="s">
        <v>29</v>
      </c>
      <c r="C9" s="20">
        <v>1.2250000000000001</v>
      </c>
      <c r="D9" s="19" t="s">
        <v>25</v>
      </c>
      <c r="E9" s="19" t="s">
        <v>26</v>
      </c>
      <c r="F9" s="51">
        <v>11.7</v>
      </c>
      <c r="G9" s="19" t="s">
        <v>27</v>
      </c>
      <c r="H9" s="29">
        <v>304.73802062626584</v>
      </c>
      <c r="I9" s="29">
        <v>132.07461075291732</v>
      </c>
      <c r="J9" s="23" t="s">
        <v>22</v>
      </c>
      <c r="K9" s="29">
        <v>84.217227538688775</v>
      </c>
      <c r="L9" s="24" t="s">
        <v>22</v>
      </c>
      <c r="M9" s="24" t="s">
        <v>22</v>
      </c>
      <c r="N9" s="29">
        <v>19.458629041273653</v>
      </c>
      <c r="O9" s="25">
        <f t="shared" ref="O9:O10" si="1">I9+K9</f>
        <v>216.2918382916061</v>
      </c>
      <c r="P9" s="26">
        <f t="shared" si="0"/>
        <v>0.41512369126180809</v>
      </c>
      <c r="Q9" s="27"/>
      <c r="R9" s="27"/>
      <c r="S9" s="27"/>
      <c r="T9" s="27"/>
    </row>
    <row r="10" spans="1:108" s="28" customFormat="1" x14ac:dyDescent="0.25">
      <c r="A10" s="18" t="s">
        <v>31</v>
      </c>
      <c r="B10" s="19" t="s">
        <v>29</v>
      </c>
      <c r="C10" s="20">
        <v>2.25</v>
      </c>
      <c r="D10" s="19" t="s">
        <v>25</v>
      </c>
      <c r="E10" s="19" t="s">
        <v>26</v>
      </c>
      <c r="F10" s="51">
        <v>14.5</v>
      </c>
      <c r="G10" s="19" t="s">
        <v>27</v>
      </c>
      <c r="H10" s="29">
        <v>126.71002759767194</v>
      </c>
      <c r="I10" s="29">
        <v>85.049486268094398</v>
      </c>
      <c r="J10" s="23" t="s">
        <v>22</v>
      </c>
      <c r="K10" s="29">
        <v>22.019696808809151</v>
      </c>
      <c r="L10" s="24" t="s">
        <v>22</v>
      </c>
      <c r="M10" s="24" t="s">
        <v>22</v>
      </c>
      <c r="N10" s="24">
        <v>2.4860136323128388</v>
      </c>
      <c r="O10" s="25">
        <f t="shared" si="1"/>
        <v>107.06918307690356</v>
      </c>
      <c r="P10" s="26">
        <f t="shared" si="0"/>
        <v>0.45799274780658583</v>
      </c>
      <c r="Q10" s="27"/>
      <c r="R10" s="27"/>
      <c r="S10" s="27"/>
      <c r="T10" s="27"/>
    </row>
    <row r="11" spans="1:108" s="28" customFormat="1" x14ac:dyDescent="0.25">
      <c r="A11" s="18" t="s">
        <v>32</v>
      </c>
      <c r="B11" s="19" t="s">
        <v>29</v>
      </c>
      <c r="C11" s="20">
        <v>3.2349999999999999</v>
      </c>
      <c r="D11" s="19" t="s">
        <v>25</v>
      </c>
      <c r="E11" s="19" t="s">
        <v>26</v>
      </c>
      <c r="F11" s="51">
        <v>1.4</v>
      </c>
      <c r="G11" s="19" t="s">
        <v>27</v>
      </c>
      <c r="H11" s="29">
        <v>361.99529569016232</v>
      </c>
      <c r="I11" s="29">
        <v>91.400113154719691</v>
      </c>
      <c r="J11" s="23" t="s">
        <v>22</v>
      </c>
      <c r="K11" s="29">
        <v>104.99287220470262</v>
      </c>
      <c r="L11" s="24" t="s">
        <v>22</v>
      </c>
      <c r="M11" s="29">
        <v>17.411033373416902</v>
      </c>
      <c r="N11" s="24" t="s">
        <v>22</v>
      </c>
      <c r="O11" s="25">
        <f t="shared" ref="O11:O29" si="2">I11+K11+M11</f>
        <v>213.80401873283921</v>
      </c>
      <c r="P11" s="26">
        <f t="shared" si="0"/>
        <v>0.37131690395826278</v>
      </c>
      <c r="Q11" s="27"/>
      <c r="R11" s="27"/>
      <c r="S11" s="27"/>
      <c r="T11" s="27"/>
    </row>
    <row r="12" spans="1:108" s="28" customFormat="1" x14ac:dyDescent="0.25">
      <c r="A12" s="18" t="s">
        <v>33</v>
      </c>
      <c r="B12" s="19" t="s">
        <v>29</v>
      </c>
      <c r="C12" s="20">
        <v>3.5</v>
      </c>
      <c r="D12" s="19" t="s">
        <v>25</v>
      </c>
      <c r="E12" s="19" t="s">
        <v>26</v>
      </c>
      <c r="F12" s="51">
        <v>1.7</v>
      </c>
      <c r="G12" s="19" t="s">
        <v>27</v>
      </c>
      <c r="H12" s="29">
        <v>162.40953233905279</v>
      </c>
      <c r="I12" s="29">
        <v>38.065078195233056</v>
      </c>
      <c r="J12" s="23" t="s">
        <v>22</v>
      </c>
      <c r="K12" s="29">
        <v>64.307418070847305</v>
      </c>
      <c r="L12" s="24" t="s">
        <v>22</v>
      </c>
      <c r="M12" s="29">
        <v>11.899857947473528</v>
      </c>
      <c r="N12" s="24" t="s">
        <v>22</v>
      </c>
      <c r="O12" s="25">
        <f t="shared" si="2"/>
        <v>114.27235421355388</v>
      </c>
      <c r="P12" s="26">
        <f t="shared" si="0"/>
        <v>0.41300988524171717</v>
      </c>
      <c r="Q12" s="27"/>
      <c r="R12" s="27"/>
      <c r="S12" s="27"/>
      <c r="T12" s="27"/>
    </row>
    <row r="13" spans="1:108" s="28" customFormat="1" x14ac:dyDescent="0.25">
      <c r="A13" s="18" t="s">
        <v>34</v>
      </c>
      <c r="B13" s="19" t="s">
        <v>29</v>
      </c>
      <c r="C13" s="20">
        <v>3.77</v>
      </c>
      <c r="D13" s="19" t="s">
        <v>25</v>
      </c>
      <c r="E13" s="19" t="s">
        <v>26</v>
      </c>
      <c r="F13" s="51">
        <v>1.9</v>
      </c>
      <c r="G13" s="19" t="s">
        <v>27</v>
      </c>
      <c r="H13" s="29">
        <v>109.23863565959364</v>
      </c>
      <c r="I13" s="29">
        <v>88.898165456068952</v>
      </c>
      <c r="J13" s="23" t="s">
        <v>22</v>
      </c>
      <c r="K13" s="29">
        <v>51.709675437194093</v>
      </c>
      <c r="L13" s="24">
        <v>2.6079463583259845</v>
      </c>
      <c r="M13" s="29">
        <v>12.954876282221051</v>
      </c>
      <c r="N13" s="24">
        <v>4.3070974425215098</v>
      </c>
      <c r="O13" s="25">
        <f t="shared" si="2"/>
        <v>153.5627171754841</v>
      </c>
      <c r="P13" s="26">
        <f t="shared" si="0"/>
        <v>0.58433001017256225</v>
      </c>
      <c r="Q13" s="27"/>
      <c r="R13" s="27"/>
      <c r="S13" s="27"/>
      <c r="T13" s="27"/>
    </row>
    <row r="14" spans="1:108" s="28" customFormat="1" x14ac:dyDescent="0.25">
      <c r="A14" s="18" t="s">
        <v>35</v>
      </c>
      <c r="B14" s="19" t="s">
        <v>29</v>
      </c>
      <c r="C14" s="20">
        <v>4.04</v>
      </c>
      <c r="D14" s="19" t="s">
        <v>25</v>
      </c>
      <c r="E14" s="19" t="s">
        <v>26</v>
      </c>
      <c r="F14" s="52">
        <v>2</v>
      </c>
      <c r="G14" s="19" t="s">
        <v>27</v>
      </c>
      <c r="H14" s="29">
        <v>323.43984011712843</v>
      </c>
      <c r="I14" s="29">
        <v>178.95217458564977</v>
      </c>
      <c r="J14" s="23" t="s">
        <v>22</v>
      </c>
      <c r="K14" s="29">
        <v>85.845067567950622</v>
      </c>
      <c r="L14" s="29">
        <v>9.7755593796802973</v>
      </c>
      <c r="M14" s="29">
        <v>30.781205805296153</v>
      </c>
      <c r="N14" s="29">
        <v>11.508702121110705</v>
      </c>
      <c r="O14" s="25">
        <f t="shared" si="2"/>
        <v>295.57844795889656</v>
      </c>
      <c r="P14" s="26">
        <f t="shared" si="0"/>
        <v>0.47749550159105308</v>
      </c>
      <c r="Q14" s="27"/>
      <c r="R14" s="27"/>
      <c r="S14" s="27"/>
      <c r="T14" s="27"/>
    </row>
    <row r="15" spans="1:108" s="28" customFormat="1" x14ac:dyDescent="0.25">
      <c r="A15" s="18" t="s">
        <v>36</v>
      </c>
      <c r="B15" s="19" t="s">
        <v>29</v>
      </c>
      <c r="C15" s="20">
        <v>4.7750000000000004</v>
      </c>
      <c r="D15" s="19" t="s">
        <v>25</v>
      </c>
      <c r="E15" s="19" t="s">
        <v>26</v>
      </c>
      <c r="F15" s="51">
        <v>2.4</v>
      </c>
      <c r="G15" s="19" t="s">
        <v>27</v>
      </c>
      <c r="H15" s="29">
        <v>189.89884874828169</v>
      </c>
      <c r="I15" s="29">
        <v>100.58841416195337</v>
      </c>
      <c r="J15" s="23" t="s">
        <v>22</v>
      </c>
      <c r="K15" s="29">
        <v>65.464962427128583</v>
      </c>
      <c r="L15" s="24" t="s">
        <v>22</v>
      </c>
      <c r="M15" s="29">
        <v>19.135778173103361</v>
      </c>
      <c r="N15" s="24" t="s">
        <v>22</v>
      </c>
      <c r="O15" s="25">
        <f t="shared" si="2"/>
        <v>185.1891547621853</v>
      </c>
      <c r="P15" s="26">
        <f t="shared" si="0"/>
        <v>0.49372188134248746</v>
      </c>
      <c r="Q15" s="27"/>
      <c r="R15" s="27"/>
      <c r="S15" s="27"/>
      <c r="T15" s="27"/>
    </row>
    <row r="16" spans="1:108" s="28" customFormat="1" x14ac:dyDescent="0.25">
      <c r="A16" s="18" t="s">
        <v>37</v>
      </c>
      <c r="B16" s="19" t="s">
        <v>29</v>
      </c>
      <c r="C16" s="20">
        <v>6.27</v>
      </c>
      <c r="D16" s="19" t="s">
        <v>25</v>
      </c>
      <c r="E16" s="19" t="s">
        <v>26</v>
      </c>
      <c r="F16" s="51">
        <v>1.5</v>
      </c>
      <c r="G16" s="19" t="s">
        <v>27</v>
      </c>
      <c r="H16" s="29">
        <v>323.01266404123481</v>
      </c>
      <c r="I16" s="29">
        <v>202.12974915398237</v>
      </c>
      <c r="J16" s="23" t="s">
        <v>22</v>
      </c>
      <c r="K16" s="29">
        <v>306.68159767310789</v>
      </c>
      <c r="L16" s="29">
        <v>27.693473379998146</v>
      </c>
      <c r="M16" s="29">
        <v>33.182383721312021</v>
      </c>
      <c r="N16" s="29">
        <v>10.716098704098568</v>
      </c>
      <c r="O16" s="25">
        <f t="shared" si="2"/>
        <v>541.99373054840225</v>
      </c>
      <c r="P16" s="26">
        <f t="shared" si="0"/>
        <v>0.62657771542316354</v>
      </c>
      <c r="Q16" s="27"/>
      <c r="R16" s="27"/>
      <c r="S16" s="27"/>
      <c r="T16" s="27"/>
    </row>
    <row r="17" spans="1:20" s="28" customFormat="1" x14ac:dyDescent="0.25">
      <c r="A17" s="18" t="s">
        <v>38</v>
      </c>
      <c r="B17" s="19" t="s">
        <v>29</v>
      </c>
      <c r="C17" s="20">
        <v>7.8049999999999997</v>
      </c>
      <c r="D17" s="19" t="s">
        <v>25</v>
      </c>
      <c r="E17" s="19" t="s">
        <v>26</v>
      </c>
      <c r="F17" s="51">
        <v>1.9</v>
      </c>
      <c r="G17" s="19" t="s">
        <v>27</v>
      </c>
      <c r="H17" s="29">
        <v>231.72022752359734</v>
      </c>
      <c r="I17" s="29">
        <v>126.82227167190779</v>
      </c>
      <c r="J17" s="23" t="s">
        <v>22</v>
      </c>
      <c r="K17" s="29">
        <v>100.26833119062756</v>
      </c>
      <c r="L17" s="24">
        <v>8.6854200230296605</v>
      </c>
      <c r="M17" s="29">
        <v>21.238476506922726</v>
      </c>
      <c r="N17" s="24" t="s">
        <v>22</v>
      </c>
      <c r="O17" s="25">
        <f t="shared" si="2"/>
        <v>248.32907936945807</v>
      </c>
      <c r="P17" s="26">
        <f t="shared" si="0"/>
        <v>0.51729911032822384</v>
      </c>
      <c r="Q17" s="27"/>
      <c r="R17" s="27"/>
      <c r="S17" s="27"/>
      <c r="T17" s="27"/>
    </row>
    <row r="18" spans="1:20" s="28" customFormat="1" x14ac:dyDescent="0.25">
      <c r="A18" s="18" t="s">
        <v>39</v>
      </c>
      <c r="B18" s="19" t="s">
        <v>29</v>
      </c>
      <c r="C18" s="20">
        <v>9.8049999999999997</v>
      </c>
      <c r="D18" s="19" t="s">
        <v>25</v>
      </c>
      <c r="E18" s="19" t="s">
        <v>26</v>
      </c>
      <c r="F18" s="51">
        <v>2.1</v>
      </c>
      <c r="G18" s="19" t="s">
        <v>27</v>
      </c>
      <c r="H18" s="29">
        <v>367.23913875996999</v>
      </c>
      <c r="I18" s="29">
        <v>249.3569382340664</v>
      </c>
      <c r="J18" s="23" t="s">
        <v>22</v>
      </c>
      <c r="K18" s="29">
        <v>241.13071241261622</v>
      </c>
      <c r="L18" s="29">
        <v>25.100548857449951</v>
      </c>
      <c r="M18" s="29">
        <v>49.923329439288437</v>
      </c>
      <c r="N18" s="24" t="s">
        <v>22</v>
      </c>
      <c r="O18" s="25">
        <f t="shared" si="2"/>
        <v>540.410980085971</v>
      </c>
      <c r="P18" s="26">
        <f t="shared" si="0"/>
        <v>0.59539570244654705</v>
      </c>
      <c r="Q18" s="27"/>
      <c r="R18" s="27"/>
      <c r="S18" s="27"/>
      <c r="T18" s="27"/>
    </row>
    <row r="19" spans="1:20" s="28" customFormat="1" x14ac:dyDescent="0.25">
      <c r="A19" s="18" t="s">
        <v>40</v>
      </c>
      <c r="B19" s="19" t="s">
        <v>29</v>
      </c>
      <c r="C19" s="20">
        <v>11.84</v>
      </c>
      <c r="D19" s="19" t="s">
        <v>25</v>
      </c>
      <c r="E19" s="19" t="s">
        <v>26</v>
      </c>
      <c r="F19" s="51">
        <v>5.6</v>
      </c>
      <c r="G19" s="19" t="s">
        <v>27</v>
      </c>
      <c r="H19" s="29">
        <v>225.02489226733314</v>
      </c>
      <c r="I19" s="29">
        <v>178.98421554893488</v>
      </c>
      <c r="J19" s="23" t="s">
        <v>22</v>
      </c>
      <c r="K19" s="29">
        <v>153.06195927897608</v>
      </c>
      <c r="L19" s="29">
        <v>12.65605055887905</v>
      </c>
      <c r="M19" s="29">
        <v>32.396554883100684</v>
      </c>
      <c r="N19" s="24">
        <v>6.8042924564858165</v>
      </c>
      <c r="O19" s="25">
        <f t="shared" si="2"/>
        <v>364.44272971101162</v>
      </c>
      <c r="P19" s="26">
        <f t="shared" si="0"/>
        <v>0.61825741757941732</v>
      </c>
      <c r="Q19" s="27"/>
      <c r="R19" s="27"/>
      <c r="S19" s="27"/>
      <c r="T19" s="27"/>
    </row>
    <row r="20" spans="1:20" s="28" customFormat="1" x14ac:dyDescent="0.25">
      <c r="A20" s="18" t="s">
        <v>41</v>
      </c>
      <c r="B20" s="19" t="s">
        <v>29</v>
      </c>
      <c r="C20" s="20">
        <v>14.404999999999999</v>
      </c>
      <c r="D20" s="19" t="s">
        <v>25</v>
      </c>
      <c r="E20" s="19" t="s">
        <v>26</v>
      </c>
      <c r="F20" s="51">
        <v>2.4</v>
      </c>
      <c r="G20" s="19" t="s">
        <v>27</v>
      </c>
      <c r="H20" s="29">
        <v>532.75989344251991</v>
      </c>
      <c r="I20" s="29">
        <v>213.4676858920671</v>
      </c>
      <c r="J20" s="23" t="s">
        <v>22</v>
      </c>
      <c r="K20" s="29">
        <v>124.5123695311231</v>
      </c>
      <c r="L20" s="29">
        <v>13.6285404045211</v>
      </c>
      <c r="M20" s="29">
        <v>42.442178920565539</v>
      </c>
      <c r="N20" s="24" t="s">
        <v>22</v>
      </c>
      <c r="O20" s="25">
        <f t="shared" si="2"/>
        <v>380.42223434375575</v>
      </c>
      <c r="P20" s="26">
        <f t="shared" si="0"/>
        <v>0.41658966242141687</v>
      </c>
      <c r="Q20" s="27"/>
      <c r="R20" s="27"/>
      <c r="S20" s="27"/>
      <c r="T20" s="27"/>
    </row>
    <row r="21" spans="1:20" s="28" customFormat="1" x14ac:dyDescent="0.25">
      <c r="A21" s="18" t="s">
        <v>42</v>
      </c>
      <c r="B21" s="19" t="s">
        <v>29</v>
      </c>
      <c r="C21" s="20">
        <v>15.955</v>
      </c>
      <c r="D21" s="19" t="s">
        <v>25</v>
      </c>
      <c r="E21" s="19" t="s">
        <v>26</v>
      </c>
      <c r="F21" s="51">
        <v>2.2000000000000002</v>
      </c>
      <c r="G21" s="19" t="s">
        <v>27</v>
      </c>
      <c r="H21" s="29">
        <v>643.16560382821933</v>
      </c>
      <c r="I21" s="29">
        <v>303.48296946710201</v>
      </c>
      <c r="J21" s="23" t="s">
        <v>22</v>
      </c>
      <c r="K21" s="29">
        <v>118.98599745085825</v>
      </c>
      <c r="L21" s="24" t="s">
        <v>22</v>
      </c>
      <c r="M21" s="29">
        <v>42.083813462963107</v>
      </c>
      <c r="N21" s="24" t="s">
        <v>22</v>
      </c>
      <c r="O21" s="25">
        <f t="shared" si="2"/>
        <v>464.55278038092337</v>
      </c>
      <c r="P21" s="26">
        <f t="shared" si="0"/>
        <v>0.41937805402822809</v>
      </c>
      <c r="Q21" s="27"/>
      <c r="R21" s="27"/>
      <c r="S21" s="27"/>
      <c r="T21" s="27"/>
    </row>
    <row r="22" spans="1:20" s="28" customFormat="1" x14ac:dyDescent="0.25">
      <c r="A22" s="18" t="s">
        <v>43</v>
      </c>
      <c r="B22" s="19" t="s">
        <v>29</v>
      </c>
      <c r="C22" s="20">
        <v>18.204999999999998</v>
      </c>
      <c r="D22" s="19" t="s">
        <v>25</v>
      </c>
      <c r="E22" s="19" t="s">
        <v>26</v>
      </c>
      <c r="F22" s="51">
        <v>4.4000000000000004</v>
      </c>
      <c r="G22" s="19" t="s">
        <v>27</v>
      </c>
      <c r="H22" s="29">
        <v>104.07755695775695</v>
      </c>
      <c r="I22" s="29">
        <v>40.694199946898848</v>
      </c>
      <c r="J22" s="23" t="s">
        <v>22</v>
      </c>
      <c r="K22" s="29">
        <v>18.589805083436143</v>
      </c>
      <c r="L22" s="24">
        <v>2.6989103895868403</v>
      </c>
      <c r="M22" s="24">
        <v>6.4705288193733255</v>
      </c>
      <c r="N22" s="24">
        <v>3.1067000818309762</v>
      </c>
      <c r="O22" s="25">
        <f t="shared" si="2"/>
        <v>65.754533849708324</v>
      </c>
      <c r="P22" s="26">
        <f t="shared" si="0"/>
        <v>0.38717378757500381</v>
      </c>
      <c r="Q22" s="27"/>
      <c r="R22" s="27"/>
      <c r="S22" s="27"/>
      <c r="T22" s="27"/>
    </row>
    <row r="23" spans="1:20" s="28" customFormat="1" x14ac:dyDescent="0.25">
      <c r="A23" s="18" t="s">
        <v>44</v>
      </c>
      <c r="B23" s="19" t="s">
        <v>29</v>
      </c>
      <c r="C23" s="20">
        <v>19.274999999999999</v>
      </c>
      <c r="D23" s="19" t="s">
        <v>25</v>
      </c>
      <c r="E23" s="19" t="s">
        <v>26</v>
      </c>
      <c r="F23" s="51">
        <v>3.3</v>
      </c>
      <c r="G23" s="19" t="s">
        <v>27</v>
      </c>
      <c r="H23" s="29">
        <v>145.31852206271518</v>
      </c>
      <c r="I23" s="29">
        <v>147.45122748210775</v>
      </c>
      <c r="J23" s="23" t="s">
        <v>22</v>
      </c>
      <c r="K23" s="29">
        <v>102.54614397499657</v>
      </c>
      <c r="L23" s="24">
        <v>8.7104069369352715</v>
      </c>
      <c r="M23" s="29">
        <v>13.445753866374096</v>
      </c>
      <c r="N23" s="24" t="s">
        <v>22</v>
      </c>
      <c r="O23" s="25">
        <f t="shared" si="2"/>
        <v>263.4431253234784</v>
      </c>
      <c r="P23" s="26">
        <f t="shared" si="0"/>
        <v>0.64449081025104149</v>
      </c>
      <c r="Q23" s="27"/>
      <c r="R23" s="27"/>
      <c r="S23" s="27"/>
      <c r="T23" s="27"/>
    </row>
    <row r="24" spans="1:20" s="28" customFormat="1" x14ac:dyDescent="0.25">
      <c r="A24" s="18" t="s">
        <v>45</v>
      </c>
      <c r="B24" s="19" t="s">
        <v>29</v>
      </c>
      <c r="C24" s="20">
        <v>19.855</v>
      </c>
      <c r="D24" s="19" t="s">
        <v>25</v>
      </c>
      <c r="E24" s="19" t="s">
        <v>26</v>
      </c>
      <c r="F24" s="52">
        <v>5</v>
      </c>
      <c r="G24" s="19" t="s">
        <v>27</v>
      </c>
      <c r="H24" s="29">
        <v>194.0824330219956</v>
      </c>
      <c r="I24" s="29">
        <v>119.04469455117717</v>
      </c>
      <c r="J24" s="23" t="s">
        <v>22</v>
      </c>
      <c r="K24" s="29">
        <v>78.912647812310823</v>
      </c>
      <c r="L24" s="24">
        <v>5.6112795130308903</v>
      </c>
      <c r="M24" s="29">
        <v>21.836854645619368</v>
      </c>
      <c r="N24" s="24">
        <v>8.5822744886955231</v>
      </c>
      <c r="O24" s="25">
        <f t="shared" si="2"/>
        <v>219.79419700910739</v>
      </c>
      <c r="P24" s="26">
        <f t="shared" si="0"/>
        <v>0.53106211141370741</v>
      </c>
      <c r="Q24" s="27"/>
      <c r="R24" s="27"/>
      <c r="S24" s="27"/>
      <c r="T24" s="27"/>
    </row>
    <row r="25" spans="1:20" s="28" customFormat="1" x14ac:dyDescent="0.25">
      <c r="A25" s="18" t="s">
        <v>46</v>
      </c>
      <c r="B25" s="19" t="s">
        <v>29</v>
      </c>
      <c r="C25" s="20">
        <v>21.32</v>
      </c>
      <c r="D25" s="19" t="s">
        <v>25</v>
      </c>
      <c r="E25" s="19" t="s">
        <v>26</v>
      </c>
      <c r="F25" s="51">
        <v>0.7</v>
      </c>
      <c r="G25" s="19" t="s">
        <v>27</v>
      </c>
      <c r="H25" s="29">
        <v>342.42313995922802</v>
      </c>
      <c r="I25" s="29">
        <v>260.101890046086</v>
      </c>
      <c r="J25" s="23" t="s">
        <v>22</v>
      </c>
      <c r="K25" s="29">
        <v>192.46133805727831</v>
      </c>
      <c r="L25" s="29">
        <v>15.988461609343188</v>
      </c>
      <c r="M25" s="29">
        <v>34.631934452253141</v>
      </c>
      <c r="N25" s="24" t="s">
        <v>22</v>
      </c>
      <c r="O25" s="25">
        <f t="shared" si="2"/>
        <v>487.1951625556174</v>
      </c>
      <c r="P25" s="26">
        <f t="shared" si="0"/>
        <v>0.58725218703440951</v>
      </c>
      <c r="Q25" s="27"/>
      <c r="R25" s="27"/>
      <c r="S25" s="27"/>
      <c r="T25" s="27"/>
    </row>
    <row r="26" spans="1:20" s="28" customFormat="1" x14ac:dyDescent="0.25">
      <c r="A26" s="18" t="s">
        <v>47</v>
      </c>
      <c r="B26" s="19" t="s">
        <v>29</v>
      </c>
      <c r="C26" s="20">
        <v>21.96</v>
      </c>
      <c r="D26" s="19" t="s">
        <v>25</v>
      </c>
      <c r="E26" s="19" t="s">
        <v>26</v>
      </c>
      <c r="F26" s="51">
        <v>4.3</v>
      </c>
      <c r="G26" s="19" t="s">
        <v>27</v>
      </c>
      <c r="H26" s="29">
        <v>222.03255401651938</v>
      </c>
      <c r="I26" s="29">
        <v>100.18208177874864</v>
      </c>
      <c r="J26" s="23" t="s">
        <v>22</v>
      </c>
      <c r="K26" s="29">
        <v>143.09788319362949</v>
      </c>
      <c r="L26" s="29">
        <v>51.290160244041637</v>
      </c>
      <c r="M26" s="29">
        <v>19.426186127576887</v>
      </c>
      <c r="N26" s="24">
        <v>6.4795216800684825</v>
      </c>
      <c r="O26" s="25">
        <f t="shared" si="2"/>
        <v>262.70615109995504</v>
      </c>
      <c r="P26" s="26">
        <f t="shared" si="0"/>
        <v>0.54195414627934702</v>
      </c>
      <c r="Q26" s="27"/>
      <c r="R26" s="27"/>
      <c r="S26" s="27"/>
      <c r="T26" s="27"/>
    </row>
    <row r="27" spans="1:20" s="28" customFormat="1" x14ac:dyDescent="0.25">
      <c r="A27" s="18" t="s">
        <v>48</v>
      </c>
      <c r="B27" s="19" t="s">
        <v>29</v>
      </c>
      <c r="C27" s="20">
        <v>22.43</v>
      </c>
      <c r="D27" s="19" t="s">
        <v>25</v>
      </c>
      <c r="E27" s="19" t="s">
        <v>26</v>
      </c>
      <c r="F27" s="51">
        <v>0.2</v>
      </c>
      <c r="G27" s="19" t="s">
        <v>27</v>
      </c>
      <c r="H27" s="29">
        <v>38.230134485473862</v>
      </c>
      <c r="I27" s="29">
        <v>31.238444621184531</v>
      </c>
      <c r="J27" s="23" t="s">
        <v>22</v>
      </c>
      <c r="K27" s="29">
        <v>15.357472911431971</v>
      </c>
      <c r="L27" s="24">
        <v>6.3500735648328783</v>
      </c>
      <c r="M27" s="24">
        <v>2.7520470332612725</v>
      </c>
      <c r="N27" s="24" t="s">
        <v>22</v>
      </c>
      <c r="O27" s="25">
        <f t="shared" si="2"/>
        <v>49.347964565877774</v>
      </c>
      <c r="P27" s="26">
        <f t="shared" si="0"/>
        <v>0.56347380338710562</v>
      </c>
      <c r="Q27" s="27"/>
      <c r="R27" s="27"/>
      <c r="S27" s="27"/>
      <c r="T27" s="27"/>
    </row>
    <row r="28" spans="1:20" s="28" customFormat="1" x14ac:dyDescent="0.25">
      <c r="A28" s="18" t="s">
        <v>49</v>
      </c>
      <c r="B28" s="19" t="s">
        <v>29</v>
      </c>
      <c r="C28" s="20">
        <v>24.274999999999999</v>
      </c>
      <c r="D28" s="19" t="s">
        <v>25</v>
      </c>
      <c r="E28" s="19" t="s">
        <v>26</v>
      </c>
      <c r="F28" s="51">
        <v>0.6</v>
      </c>
      <c r="G28" s="19" t="s">
        <v>27</v>
      </c>
      <c r="H28" s="29">
        <v>25.591992213110725</v>
      </c>
      <c r="I28" s="29">
        <v>15.711215757603487</v>
      </c>
      <c r="J28" s="23" t="s">
        <v>22</v>
      </c>
      <c r="K28" s="24">
        <v>4.6158590653336073</v>
      </c>
      <c r="L28" s="24">
        <v>1.0751302925673218</v>
      </c>
      <c r="M28" s="24">
        <v>2.1016711985154033</v>
      </c>
      <c r="N28" s="24">
        <v>2.2364560939428029</v>
      </c>
      <c r="O28" s="25">
        <f t="shared" si="2"/>
        <v>22.428746021452497</v>
      </c>
      <c r="P28" s="26">
        <f t="shared" si="0"/>
        <v>0.46706374883069307</v>
      </c>
      <c r="Q28" s="27"/>
      <c r="R28" s="27"/>
      <c r="S28" s="27"/>
      <c r="T28" s="27"/>
    </row>
    <row r="29" spans="1:20" s="28" customFormat="1" x14ac:dyDescent="0.25">
      <c r="A29" s="18" t="s">
        <v>50</v>
      </c>
      <c r="B29" s="19" t="s">
        <v>29</v>
      </c>
      <c r="C29" s="20">
        <v>24.55</v>
      </c>
      <c r="D29" s="19" t="s">
        <v>25</v>
      </c>
      <c r="E29" s="19" t="s">
        <v>26</v>
      </c>
      <c r="F29" s="51">
        <v>0.1</v>
      </c>
      <c r="G29" s="19" t="s">
        <v>27</v>
      </c>
      <c r="H29" s="24">
        <v>6.9156343323994465</v>
      </c>
      <c r="I29" s="24">
        <v>3.3524818584377405</v>
      </c>
      <c r="J29" s="23" t="s">
        <v>22</v>
      </c>
      <c r="K29" s="24">
        <v>4.6883399262801193</v>
      </c>
      <c r="L29" s="24">
        <v>1.3520202936979893</v>
      </c>
      <c r="M29" s="24">
        <v>1.437047896147245</v>
      </c>
      <c r="N29" s="24">
        <v>1.7473316502758327</v>
      </c>
      <c r="O29" s="25">
        <f t="shared" si="2"/>
        <v>9.4778696808651048</v>
      </c>
      <c r="P29" s="26">
        <f t="shared" si="0"/>
        <v>0.57814788547928697</v>
      </c>
      <c r="Q29" s="27"/>
      <c r="R29" s="27"/>
      <c r="S29" s="27"/>
      <c r="T29" s="27"/>
    </row>
    <row r="30" spans="1:20" s="28" customFormat="1" ht="32.25" customHeight="1" x14ac:dyDescent="0.25">
      <c r="A30" s="48" t="s">
        <v>51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50"/>
      <c r="Q30" s="27"/>
      <c r="R30" s="27"/>
      <c r="S30" s="27"/>
      <c r="T30" s="27"/>
    </row>
    <row r="31" spans="1:20" s="28" customFormat="1" ht="20.25" x14ac:dyDescent="0.25">
      <c r="A31" s="18" t="s">
        <v>52</v>
      </c>
      <c r="B31" s="19" t="s">
        <v>53</v>
      </c>
      <c r="C31" s="19" t="s">
        <v>54</v>
      </c>
      <c r="D31" s="19" t="s">
        <v>55</v>
      </c>
      <c r="E31" s="19" t="s">
        <v>56</v>
      </c>
      <c r="F31" s="19">
        <v>1.5529999999999999</v>
      </c>
      <c r="G31" s="19" t="s">
        <v>27</v>
      </c>
      <c r="H31" s="19">
        <v>28</v>
      </c>
      <c r="I31" s="19">
        <v>38</v>
      </c>
      <c r="J31" s="19">
        <v>2.5</v>
      </c>
      <c r="K31" s="19">
        <v>15</v>
      </c>
      <c r="L31" s="19">
        <v>2.1</v>
      </c>
      <c r="M31" s="19">
        <v>7</v>
      </c>
      <c r="N31" s="23" t="s">
        <v>22</v>
      </c>
      <c r="O31" s="25">
        <f>I31+K31+M31</f>
        <v>60</v>
      </c>
      <c r="P31" s="26">
        <f>O31/(O31+H31)</f>
        <v>0.68181818181818177</v>
      </c>
      <c r="Q31" s="27"/>
      <c r="R31" s="27"/>
      <c r="S31" s="27"/>
      <c r="T31" s="27"/>
    </row>
    <row r="32" spans="1:20" s="28" customFormat="1" ht="20.25" x14ac:dyDescent="0.25">
      <c r="A32" s="18" t="s">
        <v>52</v>
      </c>
      <c r="B32" s="19" t="s">
        <v>53</v>
      </c>
      <c r="C32" s="19" t="s">
        <v>57</v>
      </c>
      <c r="D32" s="19" t="s">
        <v>55</v>
      </c>
      <c r="E32" s="19" t="s">
        <v>56</v>
      </c>
      <c r="F32" s="19">
        <v>1.4970000000000001</v>
      </c>
      <c r="G32" s="19" t="s">
        <v>27</v>
      </c>
      <c r="H32" s="19">
        <v>19</v>
      </c>
      <c r="I32" s="19">
        <v>38</v>
      </c>
      <c r="J32" s="19">
        <v>3.3</v>
      </c>
      <c r="K32" s="19">
        <v>24</v>
      </c>
      <c r="L32" s="19">
        <v>3</v>
      </c>
      <c r="M32" s="19">
        <v>5.4</v>
      </c>
      <c r="N32" s="23" t="s">
        <v>22</v>
      </c>
      <c r="O32" s="25">
        <f>I32+K32+M32</f>
        <v>67.400000000000006</v>
      </c>
      <c r="P32" s="26">
        <f>O32/(O32+H32)</f>
        <v>0.78009259259259256</v>
      </c>
      <c r="Q32" s="27"/>
      <c r="R32" s="27"/>
      <c r="S32" s="27"/>
      <c r="T32" s="27"/>
    </row>
    <row r="33" spans="1:108" s="28" customFormat="1" ht="20.25" x14ac:dyDescent="0.25">
      <c r="A33" s="18" t="s">
        <v>52</v>
      </c>
      <c r="B33" s="19" t="s">
        <v>53</v>
      </c>
      <c r="C33" s="19" t="s">
        <v>58</v>
      </c>
      <c r="D33" s="19" t="s">
        <v>55</v>
      </c>
      <c r="E33" s="19" t="s">
        <v>56</v>
      </c>
      <c r="F33" s="19">
        <v>1.625</v>
      </c>
      <c r="G33" s="19" t="s">
        <v>27</v>
      </c>
      <c r="H33" s="19">
        <v>20</v>
      </c>
      <c r="I33" s="19">
        <v>41</v>
      </c>
      <c r="J33" s="19">
        <v>4.3</v>
      </c>
      <c r="K33" s="19">
        <v>27</v>
      </c>
      <c r="L33" s="19">
        <v>3</v>
      </c>
      <c r="M33" s="19">
        <v>9.8000000000000007</v>
      </c>
      <c r="N33" s="19">
        <v>1.6</v>
      </c>
      <c r="O33" s="25">
        <f>I33+K33+M33</f>
        <v>77.8</v>
      </c>
      <c r="P33" s="26">
        <f>O33/(O33+H33)</f>
        <v>0.79550102249488752</v>
      </c>
      <c r="Q33" s="27"/>
      <c r="R33" s="27"/>
      <c r="S33" s="27"/>
      <c r="T33" s="27"/>
    </row>
    <row r="34" spans="1:108" s="28" customFormat="1" ht="36" customHeight="1" x14ac:dyDescent="0.25">
      <c r="A34" s="30" t="s">
        <v>59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2"/>
      <c r="Q34" s="27"/>
      <c r="R34" s="27"/>
      <c r="S34" s="27"/>
      <c r="T34" s="27"/>
    </row>
    <row r="35" spans="1:108" s="28" customFormat="1" ht="20.25" x14ac:dyDescent="0.25">
      <c r="A35" s="18" t="s">
        <v>60</v>
      </c>
      <c r="B35" s="19" t="s">
        <v>61</v>
      </c>
      <c r="C35" s="19" t="s">
        <v>62</v>
      </c>
      <c r="D35" s="19" t="s">
        <v>63</v>
      </c>
      <c r="E35" s="19" t="s">
        <v>64</v>
      </c>
      <c r="F35" s="19">
        <v>1.45</v>
      </c>
      <c r="G35" s="19">
        <v>-23.02</v>
      </c>
      <c r="H35" s="19">
        <v>22</v>
      </c>
      <c r="I35" s="19">
        <v>53</v>
      </c>
      <c r="J35" s="23" t="s">
        <v>22</v>
      </c>
      <c r="K35" s="19">
        <v>15</v>
      </c>
      <c r="L35" s="23" t="s">
        <v>22</v>
      </c>
      <c r="M35" s="19">
        <v>13</v>
      </c>
      <c r="N35" s="23" t="s">
        <v>22</v>
      </c>
      <c r="O35" s="25">
        <f t="shared" ref="O35:O42" si="3">I35+K35+M35</f>
        <v>81</v>
      </c>
      <c r="P35" s="26">
        <f t="shared" ref="P35:P42" si="4">O35/(O35+H35)</f>
        <v>0.78640776699029125</v>
      </c>
      <c r="Q35" s="27"/>
      <c r="R35" s="27"/>
      <c r="S35" s="27"/>
      <c r="T35" s="27"/>
    </row>
    <row r="36" spans="1:108" s="28" customFormat="1" ht="20.25" x14ac:dyDescent="0.25">
      <c r="A36" s="18" t="s">
        <v>65</v>
      </c>
      <c r="B36" s="19" t="s">
        <v>61</v>
      </c>
      <c r="C36" s="19" t="s">
        <v>66</v>
      </c>
      <c r="D36" s="19" t="s">
        <v>63</v>
      </c>
      <c r="E36" s="19" t="s">
        <v>64</v>
      </c>
      <c r="F36" s="19">
        <v>1.55</v>
      </c>
      <c r="G36" s="19">
        <v>-24.97</v>
      </c>
      <c r="H36" s="19">
        <v>30</v>
      </c>
      <c r="I36" s="19">
        <v>77</v>
      </c>
      <c r="J36" s="23" t="s">
        <v>22</v>
      </c>
      <c r="K36" s="19">
        <v>33</v>
      </c>
      <c r="L36" s="23" t="s">
        <v>22</v>
      </c>
      <c r="M36" s="19">
        <v>13</v>
      </c>
      <c r="N36" s="23" t="s">
        <v>22</v>
      </c>
      <c r="O36" s="25">
        <f t="shared" si="3"/>
        <v>123</v>
      </c>
      <c r="P36" s="26">
        <f t="shared" si="4"/>
        <v>0.80392156862745101</v>
      </c>
      <c r="Q36" s="27"/>
      <c r="R36" s="27"/>
      <c r="S36" s="27"/>
      <c r="T36" s="27"/>
    </row>
    <row r="37" spans="1:108" s="28" customFormat="1" ht="20.25" x14ac:dyDescent="0.25">
      <c r="A37" s="18" t="s">
        <v>67</v>
      </c>
      <c r="B37" s="19" t="s">
        <v>61</v>
      </c>
      <c r="C37" s="19" t="s">
        <v>68</v>
      </c>
      <c r="D37" s="19" t="s">
        <v>63</v>
      </c>
      <c r="E37" s="19" t="s">
        <v>64</v>
      </c>
      <c r="F37" s="19">
        <v>0.93</v>
      </c>
      <c r="G37" s="19">
        <v>-25.78</v>
      </c>
      <c r="H37" s="19">
        <v>26</v>
      </c>
      <c r="I37" s="19">
        <v>32</v>
      </c>
      <c r="J37" s="23" t="s">
        <v>22</v>
      </c>
      <c r="K37" s="19">
        <v>11</v>
      </c>
      <c r="L37" s="23" t="s">
        <v>22</v>
      </c>
      <c r="M37" s="19" t="s">
        <v>22</v>
      </c>
      <c r="N37" s="23" t="s">
        <v>22</v>
      </c>
      <c r="O37" s="25">
        <f>I37+K37</f>
        <v>43</v>
      </c>
      <c r="P37" s="26">
        <f t="shared" si="4"/>
        <v>0.62318840579710144</v>
      </c>
      <c r="Q37" s="27"/>
      <c r="R37" s="27"/>
      <c r="S37" s="27"/>
      <c r="T37" s="27"/>
    </row>
    <row r="38" spans="1:108" s="28" customFormat="1" ht="20.25" x14ac:dyDescent="0.25">
      <c r="A38" s="18" t="s">
        <v>69</v>
      </c>
      <c r="B38" s="19" t="s">
        <v>70</v>
      </c>
      <c r="C38" s="19" t="s">
        <v>71</v>
      </c>
      <c r="D38" s="19" t="s">
        <v>72</v>
      </c>
      <c r="E38" s="19" t="s">
        <v>73</v>
      </c>
      <c r="F38" s="19">
        <v>0.94</v>
      </c>
      <c r="G38" s="22">
        <v>-23.78</v>
      </c>
      <c r="H38" s="19">
        <v>12</v>
      </c>
      <c r="I38" s="19">
        <v>39</v>
      </c>
      <c r="J38" s="23" t="s">
        <v>22</v>
      </c>
      <c r="K38" s="19">
        <v>12</v>
      </c>
      <c r="L38" s="23" t="s">
        <v>22</v>
      </c>
      <c r="M38" s="19">
        <v>9.3000000000000007</v>
      </c>
      <c r="N38" s="23" t="s">
        <v>22</v>
      </c>
      <c r="O38" s="25">
        <f t="shared" si="3"/>
        <v>60.3</v>
      </c>
      <c r="P38" s="26">
        <f t="shared" si="4"/>
        <v>0.8340248962655602</v>
      </c>
      <c r="Q38" s="27"/>
      <c r="R38" s="27"/>
      <c r="S38" s="27"/>
      <c r="T38" s="27"/>
    </row>
    <row r="39" spans="1:108" s="28" customFormat="1" ht="20.25" x14ac:dyDescent="0.25">
      <c r="A39" s="18" t="s">
        <v>74</v>
      </c>
      <c r="B39" s="19" t="s">
        <v>70</v>
      </c>
      <c r="C39" s="19" t="s">
        <v>75</v>
      </c>
      <c r="D39" s="19" t="s">
        <v>72</v>
      </c>
      <c r="E39" s="19" t="s">
        <v>73</v>
      </c>
      <c r="F39" s="19">
        <v>1.63</v>
      </c>
      <c r="G39" s="22">
        <v>-23.99</v>
      </c>
      <c r="H39" s="19">
        <v>8.5</v>
      </c>
      <c r="I39" s="19">
        <v>15</v>
      </c>
      <c r="J39" s="23" t="s">
        <v>22</v>
      </c>
      <c r="K39" s="19">
        <v>7.6</v>
      </c>
      <c r="L39" s="19">
        <v>1.3</v>
      </c>
      <c r="M39" s="19" t="s">
        <v>22</v>
      </c>
      <c r="N39" s="23" t="s">
        <v>22</v>
      </c>
      <c r="O39" s="25">
        <f>I39+K39</f>
        <v>22.6</v>
      </c>
      <c r="P39" s="26">
        <f t="shared" si="4"/>
        <v>0.72668810289389074</v>
      </c>
      <c r="Q39" s="27"/>
      <c r="R39" s="27"/>
      <c r="S39" s="27"/>
      <c r="T39" s="27"/>
    </row>
    <row r="40" spans="1:108" s="28" customFormat="1" ht="20.25" x14ac:dyDescent="0.25">
      <c r="A40" s="18" t="s">
        <v>76</v>
      </c>
      <c r="B40" s="19" t="s">
        <v>77</v>
      </c>
      <c r="C40" s="19" t="s">
        <v>54</v>
      </c>
      <c r="D40" s="22" t="s">
        <v>78</v>
      </c>
      <c r="E40" s="22" t="s">
        <v>79</v>
      </c>
      <c r="F40" s="33">
        <v>1.335</v>
      </c>
      <c r="G40" s="19" t="s">
        <v>27</v>
      </c>
      <c r="H40" s="19">
        <v>62</v>
      </c>
      <c r="I40" s="19">
        <v>97</v>
      </c>
      <c r="J40" s="19">
        <v>9.1</v>
      </c>
      <c r="K40" s="19">
        <v>34</v>
      </c>
      <c r="L40" s="19">
        <v>6.8</v>
      </c>
      <c r="M40" s="19">
        <v>14</v>
      </c>
      <c r="N40" s="19">
        <v>3.6</v>
      </c>
      <c r="O40" s="25">
        <f t="shared" si="3"/>
        <v>145</v>
      </c>
      <c r="P40" s="26">
        <f t="shared" si="4"/>
        <v>0.70048309178743962</v>
      </c>
      <c r="Q40" s="27"/>
      <c r="R40" s="27"/>
      <c r="S40" s="27"/>
      <c r="T40" s="27"/>
    </row>
    <row r="41" spans="1:108" s="28" customFormat="1" ht="20.25" x14ac:dyDescent="0.25">
      <c r="A41" s="18" t="s">
        <v>76</v>
      </c>
      <c r="B41" s="19" t="s">
        <v>77</v>
      </c>
      <c r="C41" s="19" t="s">
        <v>57</v>
      </c>
      <c r="D41" s="22" t="s">
        <v>78</v>
      </c>
      <c r="E41" s="22" t="s">
        <v>79</v>
      </c>
      <c r="F41" s="33">
        <v>1.6040000000000001</v>
      </c>
      <c r="G41" s="19" t="s">
        <v>27</v>
      </c>
      <c r="H41" s="19">
        <v>29</v>
      </c>
      <c r="I41" s="19">
        <v>52</v>
      </c>
      <c r="J41" s="19">
        <v>3.4</v>
      </c>
      <c r="K41" s="19">
        <v>20</v>
      </c>
      <c r="L41" s="19">
        <v>3.9</v>
      </c>
      <c r="M41" s="19">
        <v>9.6999999999999993</v>
      </c>
      <c r="N41" s="19">
        <v>2.2999999999999998</v>
      </c>
      <c r="O41" s="25">
        <f t="shared" si="3"/>
        <v>81.7</v>
      </c>
      <c r="P41" s="26">
        <f t="shared" si="4"/>
        <v>0.73803071364046979</v>
      </c>
      <c r="Q41" s="27"/>
      <c r="R41" s="27"/>
      <c r="S41" s="27"/>
      <c r="T41" s="27"/>
    </row>
    <row r="42" spans="1:108" s="41" customFormat="1" ht="21" thickBot="1" x14ac:dyDescent="0.3">
      <c r="A42" s="34" t="s">
        <v>76</v>
      </c>
      <c r="B42" s="35" t="s">
        <v>77</v>
      </c>
      <c r="C42" s="35" t="s">
        <v>58</v>
      </c>
      <c r="D42" s="36" t="s">
        <v>78</v>
      </c>
      <c r="E42" s="36" t="s">
        <v>79</v>
      </c>
      <c r="F42" s="37">
        <v>2.1150000000000002</v>
      </c>
      <c r="G42" s="35" t="s">
        <v>27</v>
      </c>
      <c r="H42" s="35">
        <v>50</v>
      </c>
      <c r="I42" s="35">
        <v>170</v>
      </c>
      <c r="J42" s="38">
        <v>6</v>
      </c>
      <c r="K42" s="35">
        <v>69</v>
      </c>
      <c r="L42" s="35">
        <v>10</v>
      </c>
      <c r="M42" s="35">
        <v>16</v>
      </c>
      <c r="N42" s="35">
        <v>4.2</v>
      </c>
      <c r="O42" s="39">
        <f t="shared" si="3"/>
        <v>255</v>
      </c>
      <c r="P42" s="40">
        <f t="shared" si="4"/>
        <v>0.83606557377049184</v>
      </c>
      <c r="Q42" s="27"/>
      <c r="R42" s="27"/>
      <c r="S42" s="27"/>
      <c r="T42" s="27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8"/>
      <c r="CF42" s="28"/>
      <c r="CG42" s="28"/>
      <c r="CH42" s="28"/>
      <c r="CI42" s="28"/>
      <c r="CJ42" s="28"/>
      <c r="CK42" s="28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/>
    </row>
    <row r="43" spans="1:108" x14ac:dyDescent="0.25">
      <c r="P43" s="42"/>
      <c r="Q43" s="3"/>
      <c r="R43" s="3"/>
      <c r="S43" s="3"/>
      <c r="T43" s="3"/>
    </row>
    <row r="44" spans="1:108" ht="20.25" x14ac:dyDescent="0.25">
      <c r="A44" s="1" t="s">
        <v>80</v>
      </c>
      <c r="Q44" s="3"/>
      <c r="R44" s="3"/>
      <c r="S44" s="3"/>
      <c r="T44" s="3"/>
    </row>
    <row r="45" spans="1:108" ht="20.25" x14ac:dyDescent="0.25">
      <c r="A45" s="1" t="s">
        <v>81</v>
      </c>
    </row>
    <row r="46" spans="1:108" ht="20.25" x14ac:dyDescent="0.25">
      <c r="A46" s="43" t="s">
        <v>82</v>
      </c>
    </row>
    <row r="47" spans="1:108" ht="20.25" x14ac:dyDescent="0.25">
      <c r="A47" s="1" t="s">
        <v>83</v>
      </c>
    </row>
    <row r="49" spans="1:1" x14ac:dyDescent="0.25">
      <c r="A49" s="44"/>
    </row>
  </sheetData>
  <mergeCells count="2">
    <mergeCell ref="A5:P5"/>
    <mergeCell ref="A30:P30"/>
  </mergeCells>
  <pageMargins left="0.7" right="0.7" top="0.75" bottom="0.75" header="0.3" footer="0.3"/>
  <pageSetup paperSize="9" scale="5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Talbot</dc:creator>
  <cp:lastModifiedBy>Juliane Bischoff</cp:lastModifiedBy>
  <dcterms:created xsi:type="dcterms:W3CDTF">2016-03-22T08:46:48Z</dcterms:created>
  <dcterms:modified xsi:type="dcterms:W3CDTF">2016-04-06T14:02:48Z</dcterms:modified>
</cp:coreProperties>
</file>